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martinez.DGCN\Desktop\"/>
    </mc:Choice>
  </mc:AlternateContent>
  <xr:revisionPtr revIDLastSave="0" documentId="13_ncr:1_{9E4088D4-0256-4817-83F9-C86812F12CF3}" xr6:coauthVersionLast="47" xr6:coauthVersionMax="47" xr10:uidLastSave="{00000000-0000-0000-0000-000000000000}"/>
  <bookViews>
    <workbookView xWindow="-120" yWindow="-120" windowWidth="29040" windowHeight="15840" xr2:uid="{B12BB27A-1FB7-4CEC-BA8C-6560E406F5AF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3" i="2" l="1"/>
  <c r="H73" i="2"/>
  <c r="I73" i="2"/>
  <c r="J73" i="2"/>
  <c r="K73" i="2"/>
  <c r="L73" i="2"/>
  <c r="M73" i="2"/>
  <c r="N73" i="2"/>
  <c r="O73" i="2"/>
  <c r="P73" i="2"/>
  <c r="D73" i="2"/>
  <c r="D85" i="2" s="1"/>
  <c r="E73" i="2"/>
  <c r="E85" i="2" s="1"/>
  <c r="F73" i="2"/>
  <c r="F85" i="2" s="1"/>
  <c r="C85" i="2"/>
  <c r="Q71" i="2" l="1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51" i="2"/>
  <c r="Q85" i="2" s="1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9" i="2"/>
  <c r="F51" i="2" l="1"/>
  <c r="E51" i="2"/>
  <c r="D50" i="2"/>
  <c r="C50" i="2"/>
  <c r="F44" i="2"/>
  <c r="E44" i="2"/>
  <c r="F35" i="2"/>
  <c r="E35" i="2"/>
  <c r="D35" i="2"/>
  <c r="C35" i="2"/>
  <c r="F25" i="2"/>
  <c r="E25" i="2"/>
  <c r="D25" i="2"/>
  <c r="C25" i="2"/>
  <c r="F15" i="2"/>
  <c r="E15" i="2"/>
  <c r="D15" i="2"/>
  <c r="C15" i="2"/>
  <c r="F9" i="2"/>
  <c r="E9" i="2"/>
  <c r="C9" i="2"/>
  <c r="P85" i="2"/>
  <c r="H85" i="2"/>
  <c r="G85" i="2"/>
  <c r="O85" i="2"/>
  <c r="N85" i="2"/>
  <c r="M85" i="2"/>
  <c r="L85" i="2"/>
  <c r="K85" i="2"/>
  <c r="J85" i="2"/>
  <c r="I85" i="2"/>
  <c r="C73" i="2" l="1"/>
</calcChain>
</file>

<file path=xl/sharedStrings.xml><?xml version="1.0" encoding="utf-8"?>
<sst xmlns="http://schemas.openxmlformats.org/spreadsheetml/2006/main" count="110" uniqueCount="110">
  <si>
    <t>ENC. DEPTO. ADMINISTRATIVO Y FINANCIERO</t>
  </si>
  <si>
    <t>JACOB ASCENCIÓN</t>
  </si>
  <si>
    <t>TOTAL GASTOS Y APLICACIONES FINANCIERAS</t>
  </si>
  <si>
    <t>TOTAL APLICACIONES FINANCIERAS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</si>
  <si>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</si>
  <si>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</si>
  <si>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</si>
  <si>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</si>
  <si>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</si>
  <si>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</si>
  <si>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</si>
  <si>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</si>
  <si>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</si>
  <si>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Total Gastos</t>
  </si>
  <si>
    <t>2.9.4 - COMISIONES Y OTROS GASTOS BANCARIOS DE LA DEUDA PÚBLICA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</si>
  <si>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</si>
  <si>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</si>
  <si>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</si>
  <si>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</si>
  <si>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</si>
  <si>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</si>
  <si>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</si>
  <si>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</si>
  <si>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</si>
  <si>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</si>
  <si>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</si>
  <si>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</si>
  <si>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</si>
  <si>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</si>
  <si>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</si>
  <si>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EDUCACIONAL Y RECREATIVO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</si>
  <si>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</si>
  <si>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</si>
  <si>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</si>
  <si>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</si>
  <si>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</si>
  <si>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</si>
  <si>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</si>
  <si>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</si>
  <si>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</si>
  <si>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</si>
  <si>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</si>
  <si>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</si>
  <si>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</si>
  <si>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</si>
  <si>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</si>
  <si>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</si>
  <si>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</si>
  <si>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</si>
  <si>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</si>
  <si>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</si>
  <si>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</si>
  <si>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</si>
  <si>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</si>
  <si>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</si>
  <si>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</si>
  <si>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</si>
  <si>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</si>
  <si>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</si>
  <si>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</si>
  <si>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</si>
  <si>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</si>
  <si>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</si>
  <si>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</si>
  <si>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</si>
  <si>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</si>
  <si>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</si>
  <si>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</si>
  <si>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</si>
  <si>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</si>
  <si>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</si>
  <si>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</si>
  <si>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</si>
  <si>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</si>
  <si>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</si>
  <si>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</si>
  <si>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Abril</t>
  </si>
  <si>
    <t>Marzo</t>
  </si>
  <si>
    <t>Febrero</t>
  </si>
  <si>
    <t xml:space="preserve">Enero </t>
  </si>
  <si>
    <t>Modificaciones Presupestarias</t>
  </si>
  <si>
    <t>Presupuesto Inicial</t>
  </si>
  <si>
    <t>Detalle</t>
  </si>
  <si>
    <t>En RD$  15,906,9370.37</t>
  </si>
  <si>
    <t xml:space="preserve">Ejecución de Gastos y Aplicaciones Financieras </t>
  </si>
  <si>
    <t>Año 2023</t>
  </si>
  <si>
    <t>Ministerio de Hacienda</t>
  </si>
  <si>
    <t>Fecha de registro: hasta el [31] de [01] del [2023]</t>
  </si>
  <si>
    <t>Fecha de imputación: hasta el [31] de [01] del [2023]</t>
  </si>
  <si>
    <t>DIRECCIÓN GENERAL DEL CATASTRO NACIONAL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</si>
  <si>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</si>
  <si>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</si>
  <si>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</si>
  <si>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</si>
  <si>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</si>
  <si>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</si>
  <si>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</si>
  <si>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</si>
  <si>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</si>
  <si>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2.6.7 - ACTIVOS BIOLÓGICOS CULTIVABLES</t>
  </si>
  <si>
    <t>2.8 - ADQUISICIÓN DE ACTIVOS FINANCIEROS CON FINES DE POLÍTICA</t>
  </si>
  <si>
    <t>2.9.2 - INTERESES DE LA DEUDA PÚBLICA EXTERNA</t>
  </si>
  <si>
    <t>Fuente: [10, 20, 70]</t>
  </si>
  <si>
    <t xml:space="preserve"> Preparado por:</t>
  </si>
  <si>
    <t>Revisado por:</t>
  </si>
  <si>
    <t>Massiel Méndez</t>
  </si>
  <si>
    <t>Carlos Martínez</t>
  </si>
  <si>
    <t>Contadora</t>
  </si>
  <si>
    <t>Enc. Div. Financiera</t>
  </si>
  <si>
    <t>Aprobado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</si>
</sst>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">
    <xf numFmtId="0" fontId="0" fillId="0" borderId="0" xfId="0"/>
  </cellXfs>
  <cellStyles count="4">
    <cellStyle name="Millares 11 2" xfId="3" xr:uid="{FD33077B-E62A-4BDA-BDFA-A9AD37568612}"/>
    <cellStyle name="Millares 2" xfId="2" xr:uid="{2A7F9AF9-EB2E-4E03-BA0C-DFFAD95B0B33}"/>
    <cellStyle name="Normal" xfId="0" builtinId="0"/>
    <cellStyle name="Normal 2" xfId="1" xr:uid="{CAC2078C-B9A1-450A-AC93-CB0F07B3E4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E2E44-C81C-4512-9F33-AF38F41B2A07}">
  <sheetPr>
    <pageSetUpPr fitToPage="1"/>
  </sheetPr>
  <dimension ref="B1:Q98"/>
  <sheetViews>
    <sheetView tabSelected="1" zoomScale="70" zoomScaleNormal="70" workbookViewId="0">
      <selection activeCell="K101" sqref="K101"/>
    </sheetView>
  </sheetViews>
  <sheetFormatPr baseColWidth="10" defaultColWidth="10.6640625" defaultRowHeight="12.75" x14ac:dyDescent="0.2"/>
  <cols>
    <col min="1" max="1" width="6.1640625" customWidth="1"/>
    <col min="2" max="2" width="89.33203125" customWidth="1"/>
    <col min="3" max="3" width="25.1640625" customWidth="1"/>
    <col min="4" max="4" width="26.83203125" customWidth="1"/>
    <col min="5" max="5" width="22.33203125" bestFit="1" customWidth="1"/>
    <col min="6" max="6" width="22.1640625" customWidth="1"/>
    <col min="7" max="7" width="23.5" customWidth="1"/>
    <col min="8" max="9" width="22.6640625" customWidth="1"/>
    <col min="10" max="10" width="18.33203125" customWidth="1"/>
    <col min="11" max="16" width="20.1640625" customWidth="1"/>
    <col min="17" max="17" width="22.83203125" bestFit="1" customWidth="1"/>
  </cols>
  <sheetData>
    <row r="1" spans="2:17" ht="15.75" customHeight="1" x14ac:dyDescent="0.2">
      <c r="B1" t="s">
        <v>86</v>
      </c>
    </row>
    <row r="2" spans="2:17" ht="15.75" customHeight="1" x14ac:dyDescent="0.2">
      <c r="B2" t="s">
        <v>89</v>
      </c>
    </row>
    <row r="3" spans="2:17" x14ac:dyDescent="0.2">
      <c r="B3" t="s">
        <v>85</v>
      </c>
    </row>
    <row r="4" spans="2:17" x14ac:dyDescent="0.2">
      <c r="B4" t="s">
        <v>84</v>
      </c>
    </row>
    <row r="5" spans="2:17" ht="28.5" customHeight="1" x14ac:dyDescent="0.2">
      <c r="F5" t="s">
        <v>83</v>
      </c>
    </row>
    <row r="7" spans="2:17" x14ac:dyDescent="0.2">
      <c r="B7" t="s">
        <v>82</v>
      </c>
      <c r="C7" t="s">
        <v>81</v>
      </c>
      <c r="D7" t="s">
        <v>80</v>
      </c>
      <c r="E7" t="s">
        <v>79</v>
      </c>
      <c r="F7" t="s">
        <v>78</v>
      </c>
      <c r="G7" t="s">
        <v>77</v>
      </c>
      <c r="H7" t="s">
        <v>76</v>
      </c>
      <c r="I7" t="s">
        <v>90</v>
      </c>
      <c r="J7" t="s">
        <v>91</v>
      </c>
      <c r="K7" t="s">
        <v>92</v>
      </c>
      <c r="L7" t="s">
        <v>93</v>
      </c>
      <c r="M7" t="s">
        <v>94</v>
      </c>
      <c r="N7" t="s">
        <v>95</v>
      </c>
      <c r="O7" t="s">
        <v>96</v>
      </c>
      <c r="P7" t="s">
        <v>97</v>
      </c>
      <c r="Q7" t="s">
        <v>98</v>
      </c>
    </row>
    <row r="8" spans="2:17" x14ac:dyDescent="0.2">
      <c r="B8" t="s">
        <v>75</v>
      </c>
    </row>
    <row r="9" spans="2:17" x14ac:dyDescent="0.2">
      <c r="B9" t="s">
        <v>74</v>
      </c>
      <c r="C9">
        <f>+C10+C11+C13+C14</f>
        <v>278419735</v>
      </c>
      <c r="E9">
        <f t="shared" ref="E9:F9" si="0">E10+E11+E12+E13+E14</f>
        <v>15886105.890000001</v>
      </c>
      <c r="F9">
        <f t="shared" si="0"/>
        <v>0</v>
      </c>
      <c r="Q9">
        <f>E9+F9+G9+H9+I9+J9+K9+L9+M9+N9+O9+P9</f>
        <v>15886105.890000001</v>
      </c>
    </row>
    <row r="10" spans="2:17" x14ac:dyDescent="0.2">
      <c r="B10" t="s">
        <v>73</v>
      </c>
      <c r="C10">
        <v>188675682</v>
      </c>
      <c r="E10">
        <v>13650962.5</v>
      </c>
      <c r="Q10">
        <f t="shared" ref="Q10:Q73" si="1">E10+F10+G10+H10+I10+J10+K10+L10+M10+N10+O10+P10</f>
        <v>13650962.5</v>
      </c>
    </row>
    <row r="11" spans="2:17" x14ac:dyDescent="0.2">
      <c r="B11" t="s">
        <v>72</v>
      </c>
      <c r="C11">
        <v>60424357</v>
      </c>
      <c r="E11">
        <v>164500</v>
      </c>
      <c r="Q11">
        <f t="shared" si="1"/>
        <v>164500</v>
      </c>
    </row>
    <row r="12" spans="2:17" x14ac:dyDescent="0.2">
      <c r="B12" t="s">
        <v>71</v>
      </c>
      <c r="Q12">
        <f t="shared" si="1"/>
        <v>0</v>
      </c>
    </row>
    <row r="13" spans="2:17" x14ac:dyDescent="0.2">
      <c r="B13" t="s">
        <v>70</v>
      </c>
      <c r="C13">
        <v>4000000</v>
      </c>
      <c r="Q13">
        <f t="shared" si="1"/>
        <v>0</v>
      </c>
    </row>
    <row r="14" spans="2:17" x14ac:dyDescent="0.2">
      <c r="B14" t="s">
        <v>69</v>
      </c>
      <c r="C14">
        <v>25319696</v>
      </c>
      <c r="E14">
        <v>2070643.39</v>
      </c>
      <c r="Q14">
        <f t="shared" si="1"/>
        <v>2070643.39</v>
      </c>
    </row>
    <row r="15" spans="2:17" x14ac:dyDescent="0.2">
      <c r="B15" t="s">
        <v>68</v>
      </c>
      <c r="C15">
        <f>+C16+C17+C18+C19+C20+C21+C22+C23+C24</f>
        <v>22219207</v>
      </c>
      <c r="D15">
        <f>+D17+D18+D19+D20+D21+D22+D23+D24</f>
        <v>0</v>
      </c>
      <c r="E15">
        <f t="shared" ref="E15:F15" si="2">E16+E17+E18+E18+E19+E20+E21+E22+E23+E24</f>
        <v>20831.48</v>
      </c>
      <c r="F15">
        <f t="shared" si="2"/>
        <v>0</v>
      </c>
      <c r="Q15">
        <f t="shared" si="1"/>
        <v>20831.48</v>
      </c>
    </row>
    <row r="16" spans="2:17" x14ac:dyDescent="0.2">
      <c r="B16" t="s">
        <v>67</v>
      </c>
      <c r="C16">
        <v>7800000</v>
      </c>
      <c r="E16">
        <v>20831.48</v>
      </c>
      <c r="Q16">
        <f t="shared" si="1"/>
        <v>20831.48</v>
      </c>
    </row>
    <row r="17" spans="2:17" x14ac:dyDescent="0.2">
      <c r="B17" t="s">
        <v>66</v>
      </c>
      <c r="C17">
        <v>3677865</v>
      </c>
      <c r="D17">
        <v>-3500000</v>
      </c>
      <c r="Q17">
        <f t="shared" si="1"/>
        <v>0</v>
      </c>
    </row>
    <row r="18" spans="2:17" x14ac:dyDescent="0.2">
      <c r="B18" t="s">
        <v>65</v>
      </c>
      <c r="C18">
        <v>3850000</v>
      </c>
      <c r="Q18">
        <f t="shared" si="1"/>
        <v>0</v>
      </c>
    </row>
    <row r="19" spans="2:17" x14ac:dyDescent="0.2">
      <c r="B19" t="s">
        <v>64</v>
      </c>
      <c r="Q19">
        <f t="shared" si="1"/>
        <v>0</v>
      </c>
    </row>
    <row r="20" spans="2:17" x14ac:dyDescent="0.2">
      <c r="B20" t="s">
        <v>63</v>
      </c>
      <c r="C20">
        <v>3891342</v>
      </c>
      <c r="D20">
        <v>3500000</v>
      </c>
      <c r="Q20">
        <f t="shared" si="1"/>
        <v>0</v>
      </c>
    </row>
    <row r="21" spans="2:17" x14ac:dyDescent="0.2">
      <c r="B21" t="s">
        <v>62</v>
      </c>
      <c r="C21">
        <v>1000000</v>
      </c>
      <c r="Q21">
        <f t="shared" si="1"/>
        <v>0</v>
      </c>
    </row>
    <row r="22" spans="2:17" x14ac:dyDescent="0.2">
      <c r="B22" t="s">
        <v>61</v>
      </c>
      <c r="C22">
        <v>1200000</v>
      </c>
      <c r="Q22">
        <f t="shared" si="1"/>
        <v>0</v>
      </c>
    </row>
    <row r="23" spans="2:17" x14ac:dyDescent="0.2">
      <c r="B23" t="s">
        <v>60</v>
      </c>
      <c r="Q23">
        <f t="shared" si="1"/>
        <v>0</v>
      </c>
    </row>
    <row r="24" spans="2:17" x14ac:dyDescent="0.2">
      <c r="B24" t="s">
        <v>59</v>
      </c>
      <c r="C24">
        <v>800000</v>
      </c>
      <c r="Q24">
        <f t="shared" si="1"/>
        <v>0</v>
      </c>
    </row>
    <row r="25" spans="2:17" x14ac:dyDescent="0.2">
      <c r="B25" t="s">
        <v>58</v>
      </c>
      <c r="C25">
        <f>+C26+C27+C28+C29+C30+C31+C32+C33+C34</f>
        <v>11059861</v>
      </c>
      <c r="D25">
        <f t="shared" ref="D25" si="3">+D26+D27+D28+D29+D30+D31+D32+D33+D34</f>
        <v>0</v>
      </c>
      <c r="E25">
        <f t="shared" ref="E25:F25" si="4">E26+E27+E28+E28+E29+E30+E31+E32+E33+E34</f>
        <v>0</v>
      </c>
      <c r="F25">
        <f t="shared" si="4"/>
        <v>0</v>
      </c>
      <c r="Q25">
        <f t="shared" si="1"/>
        <v>0</v>
      </c>
    </row>
    <row r="26" spans="2:17" x14ac:dyDescent="0.2">
      <c r="B26" t="s">
        <v>57</v>
      </c>
      <c r="C26">
        <v>1300060</v>
      </c>
      <c r="Q26">
        <f t="shared" si="1"/>
        <v>0</v>
      </c>
    </row>
    <row r="27" spans="2:17" x14ac:dyDescent="0.2">
      <c r="B27" t="s">
        <v>56</v>
      </c>
      <c r="C27">
        <v>140360</v>
      </c>
      <c r="Q27">
        <f t="shared" si="1"/>
        <v>0</v>
      </c>
    </row>
    <row r="28" spans="2:17" x14ac:dyDescent="0.2">
      <c r="B28" t="s">
        <v>55</v>
      </c>
      <c r="C28">
        <v>1670361</v>
      </c>
      <c r="Q28">
        <f t="shared" si="1"/>
        <v>0</v>
      </c>
    </row>
    <row r="29" spans="2:17" x14ac:dyDescent="0.2">
      <c r="B29" t="s">
        <v>54</v>
      </c>
      <c r="Q29">
        <f t="shared" si="1"/>
        <v>0</v>
      </c>
    </row>
    <row r="30" spans="2:17" x14ac:dyDescent="0.2">
      <c r="B30" t="s">
        <v>53</v>
      </c>
      <c r="C30">
        <v>23918</v>
      </c>
      <c r="Q30">
        <f t="shared" si="1"/>
        <v>0</v>
      </c>
    </row>
    <row r="31" spans="2:17" x14ac:dyDescent="0.2">
      <c r="B31" t="s">
        <v>52</v>
      </c>
      <c r="Q31">
        <f t="shared" si="1"/>
        <v>0</v>
      </c>
    </row>
    <row r="32" spans="2:17" x14ac:dyDescent="0.2">
      <c r="B32" t="s">
        <v>51</v>
      </c>
      <c r="C32">
        <v>5168190</v>
      </c>
      <c r="Q32">
        <f t="shared" si="1"/>
        <v>0</v>
      </c>
    </row>
    <row r="33" spans="2:17" x14ac:dyDescent="0.2">
      <c r="B33" t="s">
        <v>50</v>
      </c>
      <c r="Q33">
        <f t="shared" si="1"/>
        <v>0</v>
      </c>
    </row>
    <row r="34" spans="2:17" x14ac:dyDescent="0.2">
      <c r="B34" t="s">
        <v>49</v>
      </c>
      <c r="C34">
        <v>2756972</v>
      </c>
      <c r="Q34">
        <f t="shared" si="1"/>
        <v>0</v>
      </c>
    </row>
    <row r="35" spans="2:17" x14ac:dyDescent="0.2">
      <c r="B35" t="s">
        <v>48</v>
      </c>
      <c r="C35">
        <f>+C36+C37+C38+C39+C40+C41</f>
        <v>0</v>
      </c>
      <c r="D35">
        <f>+D36+D37+D38+D39+D40+D41</f>
        <v>0</v>
      </c>
      <c r="E35">
        <f t="shared" ref="E35:F35" si="5">E36+E37+E38+E38+E39+E40+E41+E42</f>
        <v>0</v>
      </c>
      <c r="F35">
        <f t="shared" si="5"/>
        <v>0</v>
      </c>
      <c r="Q35">
        <f t="shared" si="1"/>
        <v>0</v>
      </c>
    </row>
    <row r="36" spans="2:17" x14ac:dyDescent="0.2">
      <c r="B36" t="s">
        <v>47</v>
      </c>
      <c r="C36">
        <v>0</v>
      </c>
      <c r="Q36">
        <f>E36+F36+G36+H36+I36+J36+K36+L36+M36+N36+O36+P36</f>
        <v>0</v>
      </c>
    </row>
    <row r="37" spans="2:17" x14ac:dyDescent="0.2">
      <c r="B37" t="s">
        <v>46</v>
      </c>
      <c r="Q37">
        <f t="shared" si="1"/>
        <v>0</v>
      </c>
    </row>
    <row r="38" spans="2:17" x14ac:dyDescent="0.2">
      <c r="B38" t="s">
        <v>45</v>
      </c>
      <c r="Q38">
        <f t="shared" si="1"/>
        <v>0</v>
      </c>
    </row>
    <row r="39" spans="2:17" x14ac:dyDescent="0.2">
      <c r="B39" t="s">
        <v>44</v>
      </c>
      <c r="Q39">
        <f t="shared" si="1"/>
        <v>0</v>
      </c>
    </row>
    <row r="40" spans="2:17" ht="29.25" customHeight="1" x14ac:dyDescent="0.2">
      <c r="B40" t="s">
        <v>43</v>
      </c>
      <c r="Q40">
        <f t="shared" si="1"/>
        <v>0</v>
      </c>
    </row>
    <row r="41" spans="2:17" x14ac:dyDescent="0.2">
      <c r="B41" t="s">
        <v>42</v>
      </c>
      <c r="Q41">
        <f t="shared" si="1"/>
        <v>0</v>
      </c>
    </row>
    <row r="42" spans="2:17" x14ac:dyDescent="0.2">
      <c r="B42" t="s">
        <v>41</v>
      </c>
      <c r="Q42">
        <f t="shared" si="1"/>
        <v>0</v>
      </c>
    </row>
    <row r="43" spans="2:17" x14ac:dyDescent="0.2">
      <c r="B43" t="s">
        <v>40</v>
      </c>
      <c r="Q43">
        <f t="shared" si="1"/>
        <v>0</v>
      </c>
    </row>
    <row r="44" spans="2:17" x14ac:dyDescent="0.2">
      <c r="B44" t="s">
        <v>39</v>
      </c>
      <c r="E44">
        <f t="shared" ref="E44:F44" si="6">E45+E46+E47+E47+E48+E49+E50</f>
        <v>0</v>
      </c>
      <c r="F44">
        <f t="shared" si="6"/>
        <v>0</v>
      </c>
      <c r="Q44">
        <f t="shared" si="1"/>
        <v>0</v>
      </c>
    </row>
    <row r="45" spans="2:17" x14ac:dyDescent="0.2">
      <c r="B45" t="s">
        <v>38</v>
      </c>
      <c r="Q45">
        <f t="shared" si="1"/>
        <v>0</v>
      </c>
    </row>
    <row r="46" spans="2:17" x14ac:dyDescent="0.2">
      <c r="B46" t="s">
        <v>37</v>
      </c>
      <c r="Q46">
        <f t="shared" si="1"/>
        <v>0</v>
      </c>
    </row>
    <row r="47" spans="2:17" x14ac:dyDescent="0.2">
      <c r="B47" t="s">
        <v>36</v>
      </c>
      <c r="Q47">
        <f t="shared" si="1"/>
        <v>0</v>
      </c>
    </row>
    <row r="48" spans="2:17" x14ac:dyDescent="0.2">
      <c r="B48" t="s">
        <v>35</v>
      </c>
      <c r="Q48">
        <f t="shared" si="1"/>
        <v>0</v>
      </c>
    </row>
    <row r="49" spans="2:17" x14ac:dyDescent="0.2">
      <c r="B49" t="s">
        <v>34</v>
      </c>
      <c r="Q49">
        <f t="shared" si="1"/>
        <v>0</v>
      </c>
    </row>
    <row r="50" spans="2:17" x14ac:dyDescent="0.2">
      <c r="B50" t="s">
        <v>33</v>
      </c>
      <c r="C50">
        <f>+C58+C55+C54+C52+C51</f>
        <v>0</v>
      </c>
      <c r="D50">
        <f>+D58+D55+D54+D52+D51</f>
        <v>0</v>
      </c>
      <c r="Q50">
        <f t="shared" si="1"/>
        <v>0</v>
      </c>
    </row>
    <row r="51" spans="2:17" x14ac:dyDescent="0.2">
      <c r="B51" t="s">
        <v>32</v>
      </c>
      <c r="E51">
        <f t="shared" ref="E51:F51" si="7">E52+E53+E54+E54+E55+E56+E57+E58+E59+E60</f>
        <v>0</v>
      </c>
      <c r="F51">
        <f t="shared" si="7"/>
        <v>0</v>
      </c>
      <c r="Q51">
        <f>E51+F51+G51+H51+I51+J51+K51+L51+M51+N51+O51+P51</f>
        <v>0</v>
      </c>
    </row>
    <row r="52" spans="2:17" x14ac:dyDescent="0.2">
      <c r="B52" t="s">
        <v>31</v>
      </c>
      <c r="Q52">
        <f t="shared" si="1"/>
        <v>0</v>
      </c>
    </row>
    <row r="53" spans="2:17" x14ac:dyDescent="0.2">
      <c r="B53" t="s">
        <v>30</v>
      </c>
      <c r="Q53">
        <f t="shared" si="1"/>
        <v>0</v>
      </c>
    </row>
    <row r="54" spans="2:17" x14ac:dyDescent="0.2">
      <c r="B54" t="s">
        <v>29</v>
      </c>
      <c r="Q54">
        <f t="shared" si="1"/>
        <v>0</v>
      </c>
    </row>
    <row r="55" spans="2:17" x14ac:dyDescent="0.2">
      <c r="B55" t="s">
        <v>28</v>
      </c>
      <c r="Q55">
        <f t="shared" si="1"/>
        <v>0</v>
      </c>
    </row>
    <row r="56" spans="2:17" x14ac:dyDescent="0.2">
      <c r="B56" t="s">
        <v>27</v>
      </c>
      <c r="Q56">
        <f t="shared" si="1"/>
        <v>0</v>
      </c>
    </row>
    <row r="57" spans="2:17" x14ac:dyDescent="0.2">
      <c r="B57" t="s">
        <v>26</v>
      </c>
      <c r="Q57">
        <f t="shared" si="1"/>
        <v>0</v>
      </c>
    </row>
    <row r="58" spans="2:17" x14ac:dyDescent="0.2">
      <c r="B58" t="s">
        <v>99</v>
      </c>
      <c r="Q58">
        <f t="shared" si="1"/>
        <v>0</v>
      </c>
    </row>
    <row r="59" spans="2:17" x14ac:dyDescent="0.2">
      <c r="B59" t="s">
        <v>25</v>
      </c>
      <c r="Q59">
        <f t="shared" si="1"/>
        <v>0</v>
      </c>
    </row>
    <row r="60" spans="2:17" x14ac:dyDescent="0.2">
      <c r="B60" t="s">
        <v>24</v>
      </c>
      <c r="Q60">
        <f t="shared" si="1"/>
        <v>0</v>
      </c>
    </row>
    <row r="61" spans="2:17" x14ac:dyDescent="0.2">
      <c r="B61" t="s">
        <v>23</v>
      </c>
      <c r="Q61">
        <f t="shared" si="1"/>
        <v>0</v>
      </c>
    </row>
    <row r="62" spans="2:17" x14ac:dyDescent="0.2">
      <c r="B62" t="s">
        <v>22</v>
      </c>
      <c r="Q62">
        <f t="shared" si="1"/>
        <v>0</v>
      </c>
    </row>
    <row r="63" spans="2:17" x14ac:dyDescent="0.2">
      <c r="B63" t="s">
        <v>21</v>
      </c>
      <c r="Q63">
        <f t="shared" si="1"/>
        <v>0</v>
      </c>
    </row>
    <row r="64" spans="2:17" x14ac:dyDescent="0.2">
      <c r="B64" t="s">
        <v>20</v>
      </c>
      <c r="Q64">
        <f t="shared" si="1"/>
        <v>0</v>
      </c>
    </row>
    <row r="65" spans="2:17" x14ac:dyDescent="0.2">
      <c r="B65" t="s">
        <v>19</v>
      </c>
      <c r="Q65">
        <f t="shared" si="1"/>
        <v>0</v>
      </c>
    </row>
    <row r="66" spans="2:17" x14ac:dyDescent="0.2">
      <c r="B66" t="s">
        <v>100</v>
      </c>
      <c r="Q66">
        <f t="shared" si="1"/>
        <v>0</v>
      </c>
    </row>
    <row r="67" spans="2:17" x14ac:dyDescent="0.2">
      <c r="B67" t="s">
        <v>18</v>
      </c>
      <c r="Q67">
        <f t="shared" si="1"/>
        <v>0</v>
      </c>
    </row>
    <row r="68" spans="2:17" x14ac:dyDescent="0.2">
      <c r="B68" t="s">
        <v>17</v>
      </c>
      <c r="Q68">
        <f t="shared" si="1"/>
        <v>0</v>
      </c>
    </row>
    <row r="69" spans="2:17" x14ac:dyDescent="0.2">
      <c r="B69" t="s">
        <v>16</v>
      </c>
      <c r="Q69">
        <f t="shared" si="1"/>
        <v>0</v>
      </c>
    </row>
    <row r="70" spans="2:17" x14ac:dyDescent="0.2">
      <c r="B70" t="s">
        <v>15</v>
      </c>
      <c r="Q70">
        <f t="shared" si="1"/>
        <v>0</v>
      </c>
    </row>
    <row r="71" spans="2:17" x14ac:dyDescent="0.2">
      <c r="B71" t="s">
        <v>101</v>
      </c>
      <c r="Q71">
        <f>E71+F71+G71+H71+I71+J71+K71+L71+M71+N71+O71+P71</f>
        <v>0</v>
      </c>
    </row>
    <row r="72" spans="2:17" x14ac:dyDescent="0.2">
      <c r="B72" t="s">
        <v>14</v>
      </c>
      <c r="Q72">
        <f t="shared" si="1"/>
        <v>0</v>
      </c>
    </row>
    <row r="73" spans="2:17" x14ac:dyDescent="0.2">
      <c r="B73" t="s">
        <v>13</v>
      </c>
      <c r="C73">
        <f>C51+C43+C35+C25+C15+C9</f>
        <v>311698803</v>
      </c>
      <c r="D73">
        <f t="shared" ref="D73:P73" si="8">D51+D43+D35+D25+D15+D9</f>
        <v>0</v>
      </c>
      <c r="E73">
        <f t="shared" si="8"/>
        <v>15906937.370000001</v>
      </c>
      <c r="F73">
        <f t="shared" si="8"/>
        <v>0</v>
      </c>
      <c r="G73">
        <f t="shared" si="8"/>
        <v>0</v>
      </c>
      <c r="H73">
        <f t="shared" si="8"/>
        <v>0</v>
      </c>
      <c r="I73">
        <f t="shared" si="8"/>
        <v>0</v>
      </c>
      <c r="J73">
        <f t="shared" si="8"/>
        <v>0</v>
      </c>
      <c r="K73">
        <f t="shared" si="8"/>
        <v>0</v>
      </c>
      <c r="L73">
        <f t="shared" si="8"/>
        <v>0</v>
      </c>
      <c r="M73">
        <f t="shared" si="8"/>
        <v>0</v>
      </c>
      <c r="N73">
        <f t="shared" si="8"/>
        <v>0</v>
      </c>
      <c r="O73">
        <f t="shared" si="8"/>
        <v>0</v>
      </c>
      <c r="P73">
        <f t="shared" si="8"/>
        <v>0</v>
      </c>
      <c r="Q73">
        <f t="shared" si="1"/>
        <v>15906937.370000001</v>
      </c>
    </row>
    <row r="74" spans="2:17" x14ac:dyDescent="0.2">
      <c r="B74" t="s">
        <v>12</v>
      </c>
      <c r="Q74">
        <f t="shared" ref="Q74:Q84" si="9">E74+F74+G74+H74+I74+J74+K74+L74+M74+N74+O74+P74</f>
        <v>0</v>
      </c>
    </row>
    <row r="75" spans="2:17" x14ac:dyDescent="0.2">
      <c r="B75" t="s">
        <v>11</v>
      </c>
      <c r="Q75">
        <f t="shared" si="9"/>
        <v>0</v>
      </c>
    </row>
    <row r="76" spans="2:17" x14ac:dyDescent="0.2">
      <c r="B76" t="s">
        <v>10</v>
      </c>
      <c r="Q76">
        <f t="shared" si="9"/>
        <v>0</v>
      </c>
    </row>
    <row r="77" spans="2:17" x14ac:dyDescent="0.2">
      <c r="B77" t="s">
        <v>9</v>
      </c>
      <c r="Q77">
        <f t="shared" si="9"/>
        <v>0</v>
      </c>
    </row>
    <row r="78" spans="2:17" x14ac:dyDescent="0.2">
      <c r="B78" t="s">
        <v>8</v>
      </c>
      <c r="Q78">
        <f t="shared" si="9"/>
        <v>0</v>
      </c>
    </row>
    <row r="79" spans="2:17" x14ac:dyDescent="0.2">
      <c r="B79" t="s">
        <v>7</v>
      </c>
      <c r="Q79">
        <f t="shared" si="9"/>
        <v>0</v>
      </c>
    </row>
    <row r="80" spans="2:17" x14ac:dyDescent="0.2">
      <c r="B80" t="s">
        <v>6</v>
      </c>
      <c r="Q80">
        <f t="shared" si="9"/>
        <v>0</v>
      </c>
    </row>
    <row r="81" spans="2:17" x14ac:dyDescent="0.2">
      <c r="B81" t="s">
        <v>5</v>
      </c>
      <c r="Q81">
        <f t="shared" si="9"/>
        <v>0</v>
      </c>
    </row>
    <row r="82" spans="2:17" x14ac:dyDescent="0.2">
      <c r="B82" t="s">
        <v>4</v>
      </c>
      <c r="Q82">
        <f t="shared" si="9"/>
        <v>0</v>
      </c>
    </row>
    <row r="83" spans="2:17" x14ac:dyDescent="0.2">
      <c r="B83" t="s">
        <v>3</v>
      </c>
      <c r="Q83">
        <f t="shared" si="9"/>
        <v>0</v>
      </c>
    </row>
    <row r="84" spans="2:17" x14ac:dyDescent="0.2">
      <c r="Q84">
        <f t="shared" si="9"/>
        <v>0</v>
      </c>
    </row>
    <row r="85" spans="2:17" x14ac:dyDescent="0.2">
      <c r="B85" t="s">
        <v>2</v>
      </c>
      <c r="C85">
        <f>+C73</f>
        <v>311698803</v>
      </c>
      <c r="D85">
        <f t="shared" ref="D85:F85" si="10">+D73</f>
        <v>0</v>
      </c>
      <c r="E85">
        <f t="shared" si="10"/>
        <v>15906937.370000001</v>
      </c>
      <c r="F85">
        <f t="shared" si="10"/>
        <v>0</v>
      </c>
      <c r="G85">
        <f t="shared" ref="G85:P85" si="11">+G73</f>
        <v>0</v>
      </c>
      <c r="H85">
        <f t="shared" si="11"/>
        <v>0</v>
      </c>
      <c r="I85">
        <f t="shared" si="11"/>
        <v>0</v>
      </c>
      <c r="J85">
        <f t="shared" si="11"/>
        <v>0</v>
      </c>
      <c r="K85">
        <f t="shared" si="11"/>
        <v>0</v>
      </c>
      <c r="L85">
        <f t="shared" si="11"/>
        <v>0</v>
      </c>
      <c r="M85">
        <f t="shared" si="11"/>
        <v>0</v>
      </c>
      <c r="N85">
        <f t="shared" si="11"/>
        <v>0</v>
      </c>
      <c r="O85">
        <f t="shared" si="11"/>
        <v>0</v>
      </c>
      <c r="P85">
        <f t="shared" si="11"/>
        <v>0</v>
      </c>
      <c r="Q85">
        <f>Q9+Q15+Q25+Q35+Q43+Q51</f>
        <v>15906937.370000001</v>
      </c>
    </row>
    <row r="86" spans="2:17" ht="14.25" customHeight="1" x14ac:dyDescent="0.2">
      <c r="B86" t="s">
        <v>102</v>
      </c>
    </row>
    <row r="87" spans="2:17" ht="14.25" customHeight="1" x14ac:dyDescent="0.2">
      <c r="B87" t="s">
        <v>87</v>
      </c>
    </row>
    <row r="88" spans="2:17" ht="14.25" customHeight="1" x14ac:dyDescent="0.2">
      <c r="B88" t="s">
        <v>88</v>
      </c>
    </row>
    <row r="89" spans="2:17" ht="14.25" customHeight="1" x14ac:dyDescent="0.2"/>
    <row r="90" spans="2:17" ht="13.5" customHeight="1" x14ac:dyDescent="0.2"/>
    <row r="91" spans="2:17" ht="15.75" customHeight="1" x14ac:dyDescent="0.2">
      <c r="B91" t="s">
        <v>103</v>
      </c>
      <c r="K91" t="s">
        <v>104</v>
      </c>
    </row>
    <row r="92" spans="2:17" ht="18" customHeight="1" x14ac:dyDescent="0.2">
      <c r="B92" t="s">
        <v>105</v>
      </c>
      <c r="K92" t="s">
        <v>106</v>
      </c>
    </row>
    <row r="93" spans="2:17" ht="18" customHeight="1" x14ac:dyDescent="0.2">
      <c r="B93" t="s">
        <v>107</v>
      </c>
      <c r="K93" t="s">
        <v>108</v>
      </c>
    </row>
    <row r="94" spans="2:17" ht="14.25" customHeight="1" x14ac:dyDescent="0.2"/>
    <row r="95" spans="2:17" ht="14.25" customHeight="1" x14ac:dyDescent="0.2"/>
    <row r="96" spans="2:17" ht="12" customHeight="1" x14ac:dyDescent="0.2">
      <c r="E96" t="s">
        <v>109</v>
      </c>
    </row>
    <row r="97" spans="5:5" ht="15.75" customHeight="1" x14ac:dyDescent="0.2">
      <c r="E97" t="s">
        <v>1</v>
      </c>
    </row>
    <row r="98" spans="5:5" ht="15.75" customHeight="1" x14ac:dyDescent="0.2">
      <c r="E98" t="s">
        <v>0</v>
      </c>
    </row>
  </sheetData>
  <pageMargins left="0.7" right="0.7" top="0.75" bottom="0.75" header="0.3" footer="0.3"/>
  <pageSetup scale="32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Martinez</cp:lastModifiedBy>
  <cp:lastPrinted>2023-02-09T17:04:05Z</cp:lastPrinted>
  <dcterms:created xsi:type="dcterms:W3CDTF">2023-02-01T19:54:49Z</dcterms:created>
  <dcterms:modified xsi:type="dcterms:W3CDTF">2023-02-10T17:04:43Z</dcterms:modified>
</cp:coreProperties>
</file>